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BAPM\Communications\Letters\Letters to BAPM\"/>
    </mc:Choice>
  </mc:AlternateContent>
  <bookViews>
    <workbookView xWindow="0" yWindow="0" windowWidth="21570" windowHeight="1021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C59" i="1" s="1"/>
  <c r="B59" i="1"/>
  <c r="C60" i="1" s="1"/>
  <c r="D55" i="1"/>
  <c r="D56" i="1"/>
  <c r="D57" i="1"/>
  <c r="D58" i="1"/>
  <c r="D53" i="1"/>
  <c r="D44" i="1"/>
  <c r="C42" i="1"/>
  <c r="D42" i="1" s="1"/>
  <c r="C44" i="1"/>
  <c r="C45" i="1"/>
  <c r="D45" i="1" s="1"/>
  <c r="E29" i="1"/>
  <c r="C41" i="1" s="1"/>
  <c r="D41" i="1" s="1"/>
  <c r="E30" i="1"/>
  <c r="E31" i="1"/>
  <c r="C43" i="1" s="1"/>
  <c r="D43" i="1" s="1"/>
  <c r="E32" i="1"/>
  <c r="E33" i="1"/>
  <c r="E34" i="1"/>
  <c r="C46" i="1" s="1"/>
  <c r="D46" i="1" s="1"/>
  <c r="E28" i="1"/>
  <c r="C40" i="1" s="1"/>
  <c r="D35" i="1"/>
  <c r="C35" i="1"/>
  <c r="B35" i="1"/>
  <c r="B21" i="1"/>
  <c r="B12" i="1"/>
  <c r="B60" i="1" l="1"/>
  <c r="D54" i="1"/>
  <c r="D59" i="1" s="1"/>
  <c r="D40" i="1"/>
  <c r="D47" i="1" s="1"/>
  <c r="C47" i="1"/>
  <c r="B24" i="1"/>
  <c r="D48" i="1" s="1"/>
  <c r="D49" i="1" s="1"/>
  <c r="E35" i="1"/>
  <c r="E42" i="1" l="1"/>
  <c r="F42" i="1" s="1"/>
  <c r="E45" i="1"/>
  <c r="F45" i="1" s="1"/>
  <c r="E46" i="1"/>
  <c r="F46" i="1" s="1"/>
  <c r="E41" i="1"/>
  <c r="F41" i="1" s="1"/>
  <c r="E43" i="1"/>
  <c r="F43" i="1" s="1"/>
  <c r="E44" i="1"/>
  <c r="F44" i="1" s="1"/>
  <c r="E40" i="1"/>
  <c r="F40" i="1" s="1"/>
  <c r="F47" i="1" l="1"/>
</calcChain>
</file>

<file path=xl/sharedStrings.xml><?xml version="1.0" encoding="utf-8"?>
<sst xmlns="http://schemas.openxmlformats.org/spreadsheetml/2006/main" count="64" uniqueCount="50">
  <si>
    <t>Neonatal Rebasing Exercise for the Introduction of the 2016 NCCMDS</t>
  </si>
  <si>
    <t>Please refer to the accompanying briefing document.</t>
  </si>
  <si>
    <t>Existing Quantum of Income</t>
  </si>
  <si>
    <t>Step 1</t>
  </si>
  <si>
    <t>Unwell Baby Core Spell Income (within Scope)</t>
  </si>
  <si>
    <t>Associated Excess Bed Days</t>
  </si>
  <si>
    <t>Unbundled Bed Days XA01Z to XA05Z</t>
  </si>
  <si>
    <t>Total</t>
  </si>
  <si>
    <t xml:space="preserve">   - priced at 19/20 national prices and 19/20 starting local tariffs</t>
  </si>
  <si>
    <t>Total Quantum of Income</t>
  </si>
  <si>
    <t>Step 2</t>
  </si>
  <si>
    <t>Revised Quantum of Income</t>
  </si>
  <si>
    <t xml:space="preserve">   - based on current charging arrangements and the 2001 NCCMDS</t>
  </si>
  <si>
    <t xml:space="preserve">   - based on national counting/coding rules and the 2016 NCCMDS</t>
  </si>
  <si>
    <t>Step 3</t>
  </si>
  <si>
    <t>Difference</t>
  </si>
  <si>
    <t>Step 4</t>
  </si>
  <si>
    <t>Establish Unbundled Activity</t>
  </si>
  <si>
    <t>XA01Z Neonatal Critical Care, Intensive Care</t>
  </si>
  <si>
    <t>XA02Z Neonatal Critical Care, High Dependency</t>
  </si>
  <si>
    <t>XA03Z Neonatal Critical Care, Special Care, without External Carer</t>
  </si>
  <si>
    <t>XA04Z Neonatal Critical Care, Special Care, with External Carer (NNU)</t>
  </si>
  <si>
    <t>XA04Z Neonatal Critical Care, Special Care, with External Carer (PNW)</t>
  </si>
  <si>
    <t>XA05Z Neonatal Critical Care, Normal Care (NNU)</t>
  </si>
  <si>
    <t>XA05Z Neonatal Critical Care, Normal Care (TC/PNW)</t>
  </si>
  <si>
    <t>£</t>
  </si>
  <si>
    <t>Rebased (same total as Col B)</t>
  </si>
  <si>
    <t>Current Bed Days Charged</t>
  </si>
  <si>
    <t>Newly Counted Bed Days</t>
  </si>
  <si>
    <t>Revised Bed Day Count</t>
  </si>
  <si>
    <t>Step 5</t>
  </si>
  <si>
    <t xml:space="preserve">Rebase Local Prices </t>
  </si>
  <si>
    <t>Weighting</t>
  </si>
  <si>
    <t>Activity</t>
  </si>
  <si>
    <t>Weighted Activity</t>
  </si>
  <si>
    <t>Unit Cost for a Weighting of 1.0</t>
  </si>
  <si>
    <t>Total Income Quantum</t>
  </si>
  <si>
    <t>NHSE Rebased Prices for 19/20</t>
  </si>
  <si>
    <t>Revised Income</t>
  </si>
  <si>
    <t>Step 6</t>
  </si>
  <si>
    <t>NHS England Specialised Commissioning</t>
  </si>
  <si>
    <t>CCG A</t>
  </si>
  <si>
    <t>CCG B</t>
  </si>
  <si>
    <t>CCG C</t>
  </si>
  <si>
    <t>CCG D</t>
  </si>
  <si>
    <t>NHS England Armed Forces</t>
  </si>
  <si>
    <t>Cost Pre-Rebasing</t>
  </si>
  <si>
    <t>Cost Post-Rebasing</t>
  </si>
  <si>
    <t>Transfer of Funds</t>
  </si>
  <si>
    <t>Total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</si>
</sst>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£&quot;* #,##0.00_-;\-&quot;£&quot;* #,##0.00_-;_-&quot;£&quot;* &quot;-&quot;??_-;_-@_-"/>
    <numFmt numFmtId="164" formatCode="0.0"/>
    <numFmt numFmtId="165" formatCode="_-&quot;£&quot;* #,##0_-;\-&quot;£&quot;* #,##0_-;_-&quot;£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0" fillId="0" borderId="0" xfId="0" applyFont="1"/>
    <xf numFmtId="3" fontId="0" fillId="0" borderId="0" xfId="0" applyNumberFormat="1" applyFill="1"/>
    <xf numFmtId="3" fontId="0" fillId="2" borderId="0" xfId="0" applyNumberFormat="1" applyFill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3" fontId="0" fillId="0" borderId="0" xfId="0" applyNumberFormat="1" applyBorder="1"/>
    <xf numFmtId="165" fontId="0" fillId="0" borderId="0" xfId="1" applyNumberFormat="1" applyFont="1"/>
    <xf numFmtId="3" fontId="5" fillId="0" borderId="0" xfId="0" applyNumberFormat="1" applyFont="1"/>
    <xf numFmtId="164" fontId="0" fillId="2" borderId="0" xfId="0" applyNumberFormat="1" applyFill="1" applyAlignment="1">
      <alignment horizontal="center"/>
    </xf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abSelected="1" workbookViewId="0">
      <selection activeCell="A59" sqref="A59"/>
    </sheetView>
  </sheetViews>
  <sheetFormatPr defaultRowHeight="15" x14ac:dyDescent="0.25"/>
  <cols>
    <col min="1" max="1" width="60.7109375" customWidth="1"/>
    <col min="2" max="9" width="11" customWidth="1"/>
  </cols>
  <sheetData>
    <row r="1" spans="1:2" ht="21" x14ac:dyDescent="0.35">
      <c r="A1" s="7" t="s">
        <v>0</v>
      </c>
    </row>
    <row r="2" spans="1:2" x14ac:dyDescent="0.25">
      <c r="A2" s="17" t="s">
        <v>1</v>
      </c>
    </row>
    <row r="4" spans="1:2" ht="18.75" x14ac:dyDescent="0.3">
      <c r="A4" s="6" t="s">
        <v>3</v>
      </c>
    </row>
    <row r="5" spans="1:2" ht="18.75" x14ac:dyDescent="0.3">
      <c r="A5" s="6" t="s">
        <v>2</v>
      </c>
    </row>
    <row r="6" spans="1:2" x14ac:dyDescent="0.25">
      <c r="A6" s="3" t="s">
        <v>12</v>
      </c>
    </row>
    <row r="7" spans="1:2" x14ac:dyDescent="0.25">
      <c r="A7" s="3" t="s">
        <v>8</v>
      </c>
    </row>
    <row r="8" spans="1:2" x14ac:dyDescent="0.25">
      <c r="B8" s="8" t="s">
        <v>25</v>
      </c>
    </row>
    <row r="9" spans="1:2" x14ac:dyDescent="0.25">
      <c r="A9" t="s">
        <v>4</v>
      </c>
      <c r="B9" s="5">
        <v>2000000</v>
      </c>
    </row>
    <row r="10" spans="1:2" x14ac:dyDescent="0.25">
      <c r="A10" t="s">
        <v>5</v>
      </c>
      <c r="B10" s="5">
        <v>200000</v>
      </c>
    </row>
    <row r="11" spans="1:2" x14ac:dyDescent="0.25">
      <c r="A11" t="s">
        <v>6</v>
      </c>
      <c r="B11" s="5">
        <v>13000000</v>
      </c>
    </row>
    <row r="12" spans="1:2" x14ac:dyDescent="0.25">
      <c r="A12" t="s">
        <v>9</v>
      </c>
      <c r="B12" s="2">
        <f>SUM(B9:B11)</f>
        <v>15200000</v>
      </c>
    </row>
    <row r="14" spans="1:2" ht="18.75" x14ac:dyDescent="0.3">
      <c r="A14" s="6" t="s">
        <v>10</v>
      </c>
    </row>
    <row r="15" spans="1:2" ht="18.75" x14ac:dyDescent="0.3">
      <c r="A15" s="6" t="s">
        <v>11</v>
      </c>
    </row>
    <row r="16" spans="1:2" x14ac:dyDescent="0.25">
      <c r="A16" s="3" t="s">
        <v>13</v>
      </c>
    </row>
    <row r="17" spans="1:5" x14ac:dyDescent="0.25">
      <c r="A17" s="3" t="s">
        <v>8</v>
      </c>
      <c r="B17" s="8" t="s">
        <v>25</v>
      </c>
    </row>
    <row r="18" spans="1:5" x14ac:dyDescent="0.25">
      <c r="A18" t="s">
        <v>4</v>
      </c>
      <c r="B18" s="5">
        <v>2050000</v>
      </c>
    </row>
    <row r="19" spans="1:5" x14ac:dyDescent="0.25">
      <c r="A19" t="s">
        <v>5</v>
      </c>
      <c r="B19" s="5">
        <v>220000</v>
      </c>
    </row>
    <row r="20" spans="1:5" x14ac:dyDescent="0.25">
      <c r="A20" t="s">
        <v>6</v>
      </c>
      <c r="B20" s="5">
        <v>12400000</v>
      </c>
    </row>
    <row r="21" spans="1:5" x14ac:dyDescent="0.25">
      <c r="A21" t="s">
        <v>9</v>
      </c>
      <c r="B21" s="2">
        <f>SUM(B18:B20)</f>
        <v>14670000</v>
      </c>
    </row>
    <row r="23" spans="1:5" ht="18.75" x14ac:dyDescent="0.3">
      <c r="A23" s="6" t="s">
        <v>14</v>
      </c>
      <c r="B23" s="8" t="s">
        <v>25</v>
      </c>
    </row>
    <row r="24" spans="1:5" ht="18.75" x14ac:dyDescent="0.3">
      <c r="A24" s="6" t="s">
        <v>15</v>
      </c>
      <c r="B24" s="1">
        <f>B21-B12</f>
        <v>-530000</v>
      </c>
      <c r="C24" s="1"/>
    </row>
    <row r="26" spans="1:5" ht="18.75" x14ac:dyDescent="0.3">
      <c r="A26" s="6" t="s">
        <v>16</v>
      </c>
    </row>
    <row r="27" spans="1:5" s="9" customFormat="1" ht="45" customHeight="1" x14ac:dyDescent="0.25">
      <c r="A27" s="11" t="s">
        <v>17</v>
      </c>
      <c r="B27" s="10" t="s">
        <v>27</v>
      </c>
      <c r="C27" s="10" t="s">
        <v>26</v>
      </c>
      <c r="D27" s="10" t="s">
        <v>28</v>
      </c>
      <c r="E27" s="10" t="s">
        <v>29</v>
      </c>
    </row>
    <row r="28" spans="1:5" x14ac:dyDescent="0.25">
      <c r="A28" t="s">
        <v>18</v>
      </c>
      <c r="B28" s="5">
        <v>4200</v>
      </c>
      <c r="C28" s="5">
        <v>3800</v>
      </c>
      <c r="D28" s="5">
        <v>0</v>
      </c>
      <c r="E28" s="4">
        <f>SUM(C28:D28)</f>
        <v>3800</v>
      </c>
    </row>
    <row r="29" spans="1:5" x14ac:dyDescent="0.25">
      <c r="A29" t="s">
        <v>19</v>
      </c>
      <c r="B29" s="5">
        <v>3600</v>
      </c>
      <c r="C29" s="5">
        <v>3700</v>
      </c>
      <c r="D29" s="5">
        <v>0</v>
      </c>
      <c r="E29" s="4">
        <f t="shared" ref="E29:E34" si="0">SUM(C29:D29)</f>
        <v>3700</v>
      </c>
    </row>
    <row r="30" spans="1:5" x14ac:dyDescent="0.25">
      <c r="A30" t="s">
        <v>20</v>
      </c>
      <c r="B30" s="5">
        <v>5500</v>
      </c>
      <c r="C30" s="5">
        <v>4400</v>
      </c>
      <c r="D30" s="5">
        <v>0</v>
      </c>
      <c r="E30" s="4">
        <f t="shared" si="0"/>
        <v>4400</v>
      </c>
    </row>
    <row r="31" spans="1:5" x14ac:dyDescent="0.25">
      <c r="A31" t="s">
        <v>21</v>
      </c>
      <c r="B31" s="5">
        <v>300</v>
      </c>
      <c r="C31" s="5">
        <v>1400</v>
      </c>
      <c r="D31" s="5">
        <v>0</v>
      </c>
      <c r="E31" s="4">
        <f t="shared" si="0"/>
        <v>1400</v>
      </c>
    </row>
    <row r="32" spans="1:5" x14ac:dyDescent="0.25">
      <c r="A32" t="s">
        <v>22</v>
      </c>
      <c r="B32" s="5">
        <v>3700</v>
      </c>
      <c r="C32" s="5">
        <v>3300</v>
      </c>
      <c r="D32" s="5">
        <v>300</v>
      </c>
      <c r="E32" s="4">
        <f t="shared" si="0"/>
        <v>3600</v>
      </c>
    </row>
    <row r="33" spans="1:6" x14ac:dyDescent="0.25">
      <c r="A33" t="s">
        <v>23</v>
      </c>
      <c r="B33" s="5">
        <v>0</v>
      </c>
      <c r="C33" s="5">
        <v>200</v>
      </c>
      <c r="D33" s="5">
        <v>200</v>
      </c>
      <c r="E33" s="4">
        <f t="shared" si="0"/>
        <v>400</v>
      </c>
    </row>
    <row r="34" spans="1:6" x14ac:dyDescent="0.25">
      <c r="A34" t="s">
        <v>24</v>
      </c>
      <c r="B34" s="5">
        <v>0</v>
      </c>
      <c r="C34" s="5">
        <v>500</v>
      </c>
      <c r="D34" s="5">
        <v>200</v>
      </c>
      <c r="E34" s="4">
        <f t="shared" si="0"/>
        <v>700</v>
      </c>
    </row>
    <row r="35" spans="1:6" x14ac:dyDescent="0.25">
      <c r="A35" t="s">
        <v>7</v>
      </c>
      <c r="B35" s="2">
        <f>SUM(B28:B34)</f>
        <v>17300</v>
      </c>
      <c r="C35" s="2">
        <f>SUM(C28:C34)</f>
        <v>17300</v>
      </c>
      <c r="D35" s="2">
        <f t="shared" ref="D35:E35" si="1">SUM(D28:D34)</f>
        <v>700</v>
      </c>
      <c r="E35" s="2">
        <f t="shared" si="1"/>
        <v>18000</v>
      </c>
    </row>
    <row r="36" spans="1:6" x14ac:dyDescent="0.25">
      <c r="C36" s="1"/>
    </row>
    <row r="38" spans="1:6" ht="18.75" x14ac:dyDescent="0.3">
      <c r="A38" s="6" t="s">
        <v>30</v>
      </c>
      <c r="E38" s="10"/>
    </row>
    <row r="39" spans="1:6" ht="60" x14ac:dyDescent="0.25">
      <c r="A39" s="11" t="s">
        <v>31</v>
      </c>
      <c r="B39" s="10" t="s">
        <v>32</v>
      </c>
      <c r="C39" s="10" t="s">
        <v>33</v>
      </c>
      <c r="D39" s="10" t="s">
        <v>34</v>
      </c>
      <c r="E39" s="10" t="s">
        <v>37</v>
      </c>
      <c r="F39" s="10" t="s">
        <v>38</v>
      </c>
    </row>
    <row r="40" spans="1:6" x14ac:dyDescent="0.25">
      <c r="A40" t="s">
        <v>18</v>
      </c>
      <c r="B40" s="16">
        <v>4</v>
      </c>
      <c r="C40" s="1">
        <f>E28</f>
        <v>3800</v>
      </c>
      <c r="D40" s="1">
        <f>C40*B40</f>
        <v>15200</v>
      </c>
      <c r="E40" s="14">
        <f>B40*D$49</f>
        <v>1633.6070751737209</v>
      </c>
      <c r="F40" s="1">
        <f>E40*C40</f>
        <v>6207706.8856601389</v>
      </c>
    </row>
    <row r="41" spans="1:6" x14ac:dyDescent="0.25">
      <c r="A41" t="s">
        <v>19</v>
      </c>
      <c r="B41" s="16">
        <v>2</v>
      </c>
      <c r="C41" s="1">
        <f t="shared" ref="C41:C46" si="2">E29</f>
        <v>3700</v>
      </c>
      <c r="D41" s="1">
        <f t="shared" ref="D41:D46" si="3">C41*B41</f>
        <v>7400</v>
      </c>
      <c r="E41" s="14">
        <f t="shared" ref="E41:E46" si="4">B41*D$49</f>
        <v>816.80353758686044</v>
      </c>
      <c r="F41" s="1">
        <f t="shared" ref="F41:F46" si="5">E41*C41</f>
        <v>3022173.0890713837</v>
      </c>
    </row>
    <row r="42" spans="1:6" x14ac:dyDescent="0.25">
      <c r="A42" t="s">
        <v>20</v>
      </c>
      <c r="B42" s="16">
        <v>1</v>
      </c>
      <c r="C42" s="1">
        <f t="shared" si="2"/>
        <v>4400</v>
      </c>
      <c r="D42" s="1">
        <f t="shared" si="3"/>
        <v>4400</v>
      </c>
      <c r="E42" s="14">
        <f t="shared" si="4"/>
        <v>408.40176879343022</v>
      </c>
      <c r="F42" s="1">
        <f t="shared" si="5"/>
        <v>1796967.7826910929</v>
      </c>
    </row>
    <row r="43" spans="1:6" x14ac:dyDescent="0.25">
      <c r="A43" t="s">
        <v>21</v>
      </c>
      <c r="B43" s="16">
        <v>0.8</v>
      </c>
      <c r="C43" s="1">
        <f t="shared" si="2"/>
        <v>1400</v>
      </c>
      <c r="D43" s="1">
        <f t="shared" si="3"/>
        <v>1120</v>
      </c>
      <c r="E43" s="14">
        <f t="shared" si="4"/>
        <v>326.72141503474421</v>
      </c>
      <c r="F43" s="1">
        <f t="shared" si="5"/>
        <v>457409.9810486419</v>
      </c>
    </row>
    <row r="44" spans="1:6" x14ac:dyDescent="0.25">
      <c r="A44" t="s">
        <v>22</v>
      </c>
      <c r="B44" s="16">
        <v>0.8</v>
      </c>
      <c r="C44" s="1">
        <f t="shared" si="2"/>
        <v>3600</v>
      </c>
      <c r="D44" s="1">
        <f t="shared" si="3"/>
        <v>2880</v>
      </c>
      <c r="E44" s="14">
        <f t="shared" si="4"/>
        <v>326.72141503474421</v>
      </c>
      <c r="F44" s="1">
        <f t="shared" si="5"/>
        <v>1176197.0941250792</v>
      </c>
    </row>
    <row r="45" spans="1:6" x14ac:dyDescent="0.25">
      <c r="A45" t="s">
        <v>23</v>
      </c>
      <c r="B45" s="16">
        <v>0.6</v>
      </c>
      <c r="C45" s="1">
        <f t="shared" si="2"/>
        <v>400</v>
      </c>
      <c r="D45" s="1">
        <f t="shared" si="3"/>
        <v>240</v>
      </c>
      <c r="E45" s="14">
        <f t="shared" si="4"/>
        <v>245.04106127605812</v>
      </c>
      <c r="F45" s="1">
        <f t="shared" si="5"/>
        <v>98016.42451042324</v>
      </c>
    </row>
    <row r="46" spans="1:6" x14ac:dyDescent="0.25">
      <c r="A46" t="s">
        <v>24</v>
      </c>
      <c r="B46" s="16">
        <v>0.6</v>
      </c>
      <c r="C46" s="1">
        <f t="shared" si="2"/>
        <v>700</v>
      </c>
      <c r="D46" s="1">
        <f t="shared" si="3"/>
        <v>420</v>
      </c>
      <c r="E46" s="14">
        <f t="shared" si="4"/>
        <v>245.04106127605812</v>
      </c>
      <c r="F46" s="1">
        <f t="shared" si="5"/>
        <v>171528.74289324068</v>
      </c>
    </row>
    <row r="47" spans="1:6" x14ac:dyDescent="0.25">
      <c r="C47" s="2">
        <f>SUM(C40:C46)</f>
        <v>18000</v>
      </c>
      <c r="D47" s="2">
        <f t="shared" ref="D47:F47" si="6">SUM(D40:D46)</f>
        <v>31660</v>
      </c>
      <c r="E47" s="12"/>
      <c r="F47" s="2">
        <f t="shared" si="6"/>
        <v>12930000.000000002</v>
      </c>
    </row>
    <row r="48" spans="1:6" x14ac:dyDescent="0.25">
      <c r="A48" t="s">
        <v>36</v>
      </c>
      <c r="C48" s="13"/>
      <c r="D48" s="13">
        <f>B20-B24</f>
        <v>12930000</v>
      </c>
      <c r="E48" s="12"/>
    </row>
    <row r="49" spans="1:5" x14ac:dyDescent="0.25">
      <c r="A49" t="s">
        <v>35</v>
      </c>
      <c r="D49" s="14">
        <f>D48/D47</f>
        <v>408.40176879343022</v>
      </c>
      <c r="E49" s="12"/>
    </row>
    <row r="50" spans="1:5" x14ac:dyDescent="0.25">
      <c r="E50" s="12"/>
    </row>
    <row r="52" spans="1:5" ht="30" x14ac:dyDescent="0.3">
      <c r="A52" s="6" t="s">
        <v>39</v>
      </c>
      <c r="B52" s="10" t="s">
        <v>46</v>
      </c>
      <c r="C52" s="10" t="s">
        <v>47</v>
      </c>
      <c r="D52" s="10" t="s">
        <v>48</v>
      </c>
    </row>
    <row r="53" spans="1:5" x14ac:dyDescent="0.25">
      <c r="A53" t="s">
        <v>40</v>
      </c>
      <c r="B53" s="1">
        <v>13500000</v>
      </c>
      <c r="C53" s="1">
        <v>13300000</v>
      </c>
      <c r="D53" s="1">
        <f>C53-B53</f>
        <v>-200000</v>
      </c>
    </row>
    <row r="54" spans="1:5" x14ac:dyDescent="0.25">
      <c r="A54" t="s">
        <v>41</v>
      </c>
      <c r="B54" s="1">
        <v>1000000</v>
      </c>
      <c r="C54" s="1">
        <f>14700000-13550000</f>
        <v>1150000</v>
      </c>
      <c r="D54" s="1">
        <f t="shared" ref="D54:D58" si="7">C54-B54</f>
        <v>150000</v>
      </c>
    </row>
    <row r="55" spans="1:5" x14ac:dyDescent="0.25">
      <c r="A55" t="s">
        <v>42</v>
      </c>
      <c r="B55" s="1">
        <v>500000</v>
      </c>
      <c r="C55" s="1">
        <v>540000</v>
      </c>
      <c r="D55" s="1">
        <f t="shared" si="7"/>
        <v>40000</v>
      </c>
    </row>
    <row r="56" spans="1:5" x14ac:dyDescent="0.25">
      <c r="A56" t="s">
        <v>43</v>
      </c>
      <c r="B56" s="1">
        <v>50000</v>
      </c>
      <c r="C56" s="1">
        <v>55000</v>
      </c>
      <c r="D56" s="1">
        <f t="shared" si="7"/>
        <v>5000</v>
      </c>
    </row>
    <row r="57" spans="1:5" x14ac:dyDescent="0.25">
      <c r="A57" t="s">
        <v>44</v>
      </c>
      <c r="B57" s="1">
        <v>50000</v>
      </c>
      <c r="C57" s="1">
        <v>50000</v>
      </c>
      <c r="D57" s="1">
        <f t="shared" si="7"/>
        <v>0</v>
      </c>
    </row>
    <row r="58" spans="1:5" x14ac:dyDescent="0.25">
      <c r="A58" t="s">
        <v>45</v>
      </c>
      <c r="B58" s="1">
        <v>100000</v>
      </c>
      <c r="C58" s="1">
        <v>105000</v>
      </c>
      <c r="D58" s="1">
        <f t="shared" si="7"/>
        <v>5000</v>
      </c>
    </row>
    <row r="59" spans="1:5" x14ac:dyDescent="0.25">
      <c r="A59" t="s">
        <v>49</v>
      </c>
      <c r="B59" s="2">
        <f>SUM(B53:B58)</f>
        <v>15200000</v>
      </c>
      <c r="C59" s="2">
        <f>SUM(C53:C58)</f>
        <v>15200000</v>
      </c>
      <c r="D59" s="2">
        <f>SUM(D53:D58)</f>
        <v>0</v>
      </c>
    </row>
    <row r="60" spans="1:5" x14ac:dyDescent="0.25">
      <c r="B60" s="15">
        <f>B59-B12</f>
        <v>0</v>
      </c>
      <c r="C60" s="15">
        <f>C59-B59</f>
        <v>0</v>
      </c>
    </row>
  </sheetData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Justine Stalker-Booth</dc:creator>
  <cp:lastModifiedBy>Kate Dinwiddy</cp:lastModifiedBy>
  <dcterms:created xsi:type="dcterms:W3CDTF">2019-03-03T17:20:21Z</dcterms:created>
  <dcterms:modified xsi:type="dcterms:W3CDTF">2019-08-20T10:43:38Z</dcterms:modified>
</cp:coreProperties>
</file>